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ăm học 2022 -2023\Đào tạo\Học kỳ 1\Tốt nghiệp khóa 2018\"/>
    </mc:Choice>
  </mc:AlternateContent>
  <bookViews>
    <workbookView xWindow="0" yWindow="0" windowWidth="28800" windowHeight="11835" tabRatio="793"/>
  </bookViews>
  <sheets>
    <sheet name="Khoa Phân" sheetId="14" r:id="rId1"/>
  </sheets>
  <definedNames>
    <definedName name="_xlnm._FilterDatabase" localSheetId="0" hidden="1">'Khoa Phân'!$A$5:$J$30</definedName>
    <definedName name="_xlnm.Print_Titles" localSheetId="0">'Khoa Phân'!$4:$5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2" i="14" l="1"/>
  <c r="I42" i="14"/>
  <c r="I55" i="14"/>
  <c r="I54" i="14"/>
  <c r="I53" i="14"/>
  <c r="I51" i="14"/>
  <c r="I50" i="14"/>
  <c r="I49" i="14"/>
  <c r="I48" i="14"/>
  <c r="I47" i="14"/>
  <c r="I46" i="14"/>
  <c r="I45" i="14"/>
  <c r="I44" i="14"/>
  <c r="I43" i="14"/>
  <c r="I41" i="14"/>
  <c r="I40" i="14"/>
  <c r="I39" i="14"/>
  <c r="I38" i="14"/>
  <c r="I56" i="14" l="1"/>
</calcChain>
</file>

<file path=xl/sharedStrings.xml><?xml version="1.0" encoding="utf-8"?>
<sst xmlns="http://schemas.openxmlformats.org/spreadsheetml/2006/main" count="183" uniqueCount="129">
  <si>
    <t>18CE001</t>
  </si>
  <si>
    <t>Trần Trường</t>
  </si>
  <si>
    <t>An</t>
  </si>
  <si>
    <t>18CE003</t>
  </si>
  <si>
    <t>Nguyễn Văn</t>
  </si>
  <si>
    <t>Công</t>
  </si>
  <si>
    <t>18CE004</t>
  </si>
  <si>
    <t>Ngô Quang</t>
  </si>
  <si>
    <t>Cường</t>
  </si>
  <si>
    <t>18CE005</t>
  </si>
  <si>
    <t>Đạt</t>
  </si>
  <si>
    <t>18CE008</t>
  </si>
  <si>
    <t>Nguyễn Thanh</t>
  </si>
  <si>
    <t>Hào</t>
  </si>
  <si>
    <t>18CE009</t>
  </si>
  <si>
    <t>Đặng Nhật</t>
  </si>
  <si>
    <t>Hiển</t>
  </si>
  <si>
    <t>18CE010</t>
  </si>
  <si>
    <t>Phạm Võ</t>
  </si>
  <si>
    <t>Hiệp</t>
  </si>
  <si>
    <t>18CE013</t>
  </si>
  <si>
    <t>Nguyễn Viết</t>
  </si>
  <si>
    <t>Hoàng</t>
  </si>
  <si>
    <t>18CE016</t>
  </si>
  <si>
    <t>Phan Anh</t>
  </si>
  <si>
    <t>Kiệt</t>
  </si>
  <si>
    <t>18CE018</t>
  </si>
  <si>
    <t>Trần Đức Bảo</t>
  </si>
  <si>
    <t>Long</t>
  </si>
  <si>
    <t>18CE020</t>
  </si>
  <si>
    <t>Phạm Công</t>
  </si>
  <si>
    <t>Minh</t>
  </si>
  <si>
    <t>18CE021</t>
  </si>
  <si>
    <t>Hoàng Xuân</t>
  </si>
  <si>
    <t>Nam</t>
  </si>
  <si>
    <t>18CE023</t>
  </si>
  <si>
    <t>Cao Trung</t>
  </si>
  <si>
    <t>Nguyên</t>
  </si>
  <si>
    <t>18CE025</t>
  </si>
  <si>
    <t>Nguyễn Trường</t>
  </si>
  <si>
    <t>Phi</t>
  </si>
  <si>
    <t>18CE027</t>
  </si>
  <si>
    <t>Lê Phước Thành</t>
  </si>
  <si>
    <t>Quang</t>
  </si>
  <si>
    <t>18CE029</t>
  </si>
  <si>
    <t>Lê Ngọc</t>
  </si>
  <si>
    <t>Sơn</t>
  </si>
  <si>
    <t>18CE030</t>
  </si>
  <si>
    <t>Mai Tuấn</t>
  </si>
  <si>
    <t>Thành</t>
  </si>
  <si>
    <t>18CE031</t>
  </si>
  <si>
    <t>Nguyễn Chí</t>
  </si>
  <si>
    <t>18CE035</t>
  </si>
  <si>
    <t>Đào Ngọc</t>
  </si>
  <si>
    <t>Tuấn</t>
  </si>
  <si>
    <t>18CE036</t>
  </si>
  <si>
    <t>Ngô Lê Thành</t>
  </si>
  <si>
    <t>Vinh</t>
  </si>
  <si>
    <t>18CE037</t>
  </si>
  <si>
    <t>Nguyễn Tuấn</t>
  </si>
  <si>
    <t>Vương</t>
  </si>
  <si>
    <t>18CE038</t>
  </si>
  <si>
    <t>Trần Đăng</t>
  </si>
  <si>
    <t>Mã SV</t>
  </si>
  <si>
    <t>Họ đệm</t>
  </si>
  <si>
    <t>Tên</t>
  </si>
  <si>
    <t>Ghi chú</t>
  </si>
  <si>
    <t>18CE</t>
  </si>
  <si>
    <t>Lớp</t>
  </si>
  <si>
    <t>TRƯỜNG ĐẠI HỌC CÔNG NGHỆ THÔNG TIN
VÀ TRUYỀN THÔNG VIỆT HÀN</t>
  </si>
  <si>
    <t>17CE030</t>
  </si>
  <si>
    <t>Nguyễn Đình Phú</t>
  </si>
  <si>
    <t>17CE</t>
  </si>
  <si>
    <t>STT</t>
  </si>
  <si>
    <t xml:space="preserve">DANH SÁCH SINH VIÊN NGÀNH CÔNG NGHỆ KỸ THUẬT MÁY TÍNH 
XÉT GIAO ĐỒ ÁN TỐT NGHIỆP HỌC KỲ 1 NĂM HỌC 2022-2023
</t>
  </si>
  <si>
    <t>Xây dựng và phát triển ứng dụng VKU App trên di động</t>
  </si>
  <si>
    <t>Phan Thị Lan Anh</t>
  </si>
  <si>
    <t>Robot hỗ trọ covid</t>
  </si>
  <si>
    <t>Dương Hữu Ái</t>
  </si>
  <si>
    <t>Smart Home</t>
  </si>
  <si>
    <t>Vương Công Đạt</t>
  </si>
  <si>
    <t>Nhà thông minh</t>
  </si>
  <si>
    <t>Lê Kim Trọng</t>
  </si>
  <si>
    <t>Ứng dụng công nghệ AI và IOT để xây dựng hệ thống nhà thông minh</t>
  </si>
  <si>
    <t>Xây dựng hệ thống và mô hình nhà thông minh</t>
  </si>
  <si>
    <t>Thân Hồng Phúc</t>
  </si>
  <si>
    <t>Đặng Quang Hiển</t>
  </si>
  <si>
    <t>18CE014</t>
  </si>
  <si>
    <t>Nguyễn Hữu Nhật Minh</t>
  </si>
  <si>
    <t>Thiết kế Game thực tế ảo (VR)</t>
  </si>
  <si>
    <t>18IT308</t>
  </si>
  <si>
    <t>Ninh Khánh Chi</t>
  </si>
  <si>
    <t>Nguyễn Vũ Anh Quang</t>
  </si>
  <si>
    <t>Xây dựng hệ thống xe tự lái sử dụng công nghệ trí tuệ nhân tạo</t>
  </si>
  <si>
    <t>Thiết kế mô hình tưới rau tự động</t>
  </si>
  <si>
    <t>Nguyễn Thị Huyền Trang</t>
  </si>
  <si>
    <t>Thiết kế mô hình mạng cho doanh nghiệp bằng cisco packer tracer</t>
  </si>
  <si>
    <t>Smart Garden</t>
  </si>
  <si>
    <t>thiết kế và mô phỏng chuẩn giao tiếp CAN trên oto</t>
  </si>
  <si>
    <t>Trần Thế Sơn</t>
  </si>
  <si>
    <t>Văn phòng thông tin</t>
  </si>
  <si>
    <t>Trần Thị Trà Vinh</t>
  </si>
  <si>
    <t>Định vị node mạng không giây và xây dựng bản đồ node mạng 2D.</t>
  </si>
  <si>
    <t>Đề tài</t>
  </si>
  <si>
    <t>Nguyễn</t>
  </si>
  <si>
    <t>Hùng</t>
  </si>
  <si>
    <t>Lương Tuấn</t>
  </si>
  <si>
    <t>Anh</t>
  </si>
  <si>
    <t>Trần Văn Khơ - Công ty FPT software</t>
  </si>
  <si>
    <t>IoT</t>
  </si>
  <si>
    <t>Bán dẫn</t>
  </si>
  <si>
    <t>Họ và tên</t>
  </si>
  <si>
    <t>Hoàng Hữu Đức</t>
  </si>
  <si>
    <t>Phan Thị Quỳnh Hương</t>
  </si>
  <si>
    <t>Phạm Hồ Trọng Nguyên</t>
  </si>
  <si>
    <t>Trần Thu Thủy</t>
  </si>
  <si>
    <t>Nguyễn Hà Huy Cường</t>
  </si>
  <si>
    <t>Lê Tự Thanh</t>
  </si>
  <si>
    <t>Stt</t>
  </si>
  <si>
    <t>Số sv</t>
  </si>
  <si>
    <t>Tổng cộng</t>
  </si>
  <si>
    <t>GVHD (Khoa phân)</t>
  </si>
  <si>
    <t>Chú ý điều chỉnh nội dung đề tài cho phù hợp</t>
  </si>
  <si>
    <t>NGƯỜI LẬP</t>
  </si>
  <si>
    <t>KT. TRƯỞNG KHOA</t>
  </si>
  <si>
    <t>Lê Thị Diệu</t>
  </si>
  <si>
    <t>TS. Nguyễn Vũ Anh Quang</t>
  </si>
  <si>
    <t>PHÓ TRƯỞNG KHOA</t>
  </si>
  <si>
    <t>KHOA KỸ THUẬT MÁY TÍNH VÀ ĐIỆN TỬ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</si>
</sst>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10000]d/m/yy;@"/>
    <numFmt numFmtId="165" formatCode="[$-1010000]d/m/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1"/>
      <scheme val="maj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000000"/>
      <name val="Times New Roman"/>
      <family val="1"/>
    </font>
    <font>
      <sz val="14"/>
      <color theme="1"/>
      <name val="Calibri Light"/>
      <family val="1"/>
      <scheme val="major"/>
    </font>
    <font>
      <sz val="14"/>
      <color theme="1"/>
      <name val="Times New Roman"/>
      <family val="1"/>
    </font>
    <font>
      <sz val="14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1" fontId="2" fillId="0" borderId="0" xfId="0" applyNumberFormat="1" applyFont="1" applyAlignment="1">
      <alignment horizontal="center" vertical="center"/>
    </xf>
    <xf numFmtId="1" fontId="3" fillId="0" borderId="0" xfId="0" applyNumberFormat="1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/>
    </xf>
    <xf numFmtId="1" fontId="1" fillId="0" borderId="0" xfId="0" applyNumberFormat="1" applyFont="1"/>
    <xf numFmtId="1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165" fontId="6" fillId="2" borderId="1" xfId="0" applyNumberFormat="1" applyFont="1" applyFill="1" applyBorder="1" applyAlignment="1">
      <alignment horizontal="right" wrapText="1"/>
    </xf>
    <xf numFmtId="1" fontId="6" fillId="2" borderId="1" xfId="0" applyNumberFormat="1" applyFont="1" applyFill="1" applyBorder="1" applyAlignment="1">
      <alignment horizontal="right"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vertical="center"/>
    </xf>
    <xf numFmtId="0" fontId="1" fillId="2" borderId="0" xfId="0" applyFont="1" applyFill="1"/>
    <xf numFmtId="14" fontId="6" fillId="2" borderId="1" xfId="0" applyNumberFormat="1" applyFont="1" applyFill="1" applyBorder="1" applyAlignment="1">
      <alignment horizontal="right" wrapText="1"/>
    </xf>
    <xf numFmtId="0" fontId="6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0" fontId="8" fillId="0" borderId="0" xfId="0" applyFont="1"/>
    <xf numFmtId="164" fontId="8" fillId="0" borderId="0" xfId="0" applyNumberFormat="1" applyFont="1"/>
    <xf numFmtId="1" fontId="8" fillId="0" borderId="0" xfId="0" applyNumberFormat="1" applyFont="1"/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665629</xdr:colOff>
      <xdr:row>1</xdr:row>
      <xdr:rowOff>206188</xdr:rowOff>
    </xdr:from>
    <xdr:to>
      <xdr:col>3</xdr:col>
      <xdr:colOff>190500</xdr:colOff>
      <xdr:row>1</xdr:row>
      <xdr:rowOff>206188</xdr:rowOff>
    </xdr:to>
    <xdr:cxnSp macro="">
      <xdr:nvCxnSpPr>
        <xdr:cNvPr id="2" name="Straight Connector 1"/>
        <xdr:cNvCxnSpPr/>
      </xdr:nvCxnSpPr>
      <xdr:spPr>
        <a:xfrm>
          <a:off x="1046629" y="632012"/>
          <a:ext cx="178845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topLeftCell="A19" zoomScale="85" zoomScaleNormal="85" workbookViewId="0">
      <selection activeCell="K34" sqref="K34"/>
    </sheetView>
  </sheetViews>
  <sheetFormatPr defaultColWidth="8.85546875" defaultRowHeight="15" x14ac:dyDescent="0.25"/>
  <cols>
    <col min="1" max="1" width="5.7109375" style="2" customWidth="1"/>
    <col min="2" max="2" width="11.5703125" style="2" customWidth="1"/>
    <col min="3" max="3" width="22.42578125" style="1" customWidth="1"/>
    <col min="4" max="4" width="13" style="1" customWidth="1"/>
    <col min="5" max="5" width="8.7109375" style="1" customWidth="1"/>
    <col min="6" max="6" width="0.140625" style="3" customWidth="1"/>
    <col min="7" max="7" width="0.5703125" style="17" hidden="1" customWidth="1"/>
    <col min="8" max="8" width="57" style="2" customWidth="1"/>
    <col min="9" max="9" width="31.5703125" style="2" customWidth="1"/>
    <col min="10" max="10" width="23.5703125" style="1" customWidth="1"/>
    <col min="11" max="11" width="21.7109375" style="1" customWidth="1"/>
    <col min="12" max="12" width="15.7109375" style="1" customWidth="1"/>
    <col min="13" max="16384" width="8.85546875" style="1"/>
  </cols>
  <sheetData>
    <row r="1" spans="1:10" ht="34.15" customHeight="1" x14ac:dyDescent="0.25">
      <c r="A1" s="40" t="s">
        <v>69</v>
      </c>
      <c r="B1" s="41"/>
      <c r="C1" s="41"/>
      <c r="D1" s="41"/>
      <c r="E1" s="41"/>
      <c r="F1" s="4"/>
      <c r="G1" s="13"/>
      <c r="H1" s="5"/>
      <c r="I1" s="42"/>
      <c r="J1" s="42"/>
    </row>
    <row r="2" spans="1:10" ht="22.9" customHeight="1" x14ac:dyDescent="0.25">
      <c r="A2" s="43" t="s">
        <v>128</v>
      </c>
      <c r="B2" s="43"/>
      <c r="C2" s="43"/>
      <c r="D2" s="43"/>
      <c r="E2" s="43"/>
      <c r="F2" s="6"/>
      <c r="G2" s="14"/>
      <c r="H2" s="7"/>
      <c r="I2" s="43"/>
      <c r="J2" s="43"/>
    </row>
    <row r="3" spans="1:10" ht="54.6" customHeight="1" x14ac:dyDescent="0.25">
      <c r="A3" s="44" t="s">
        <v>74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13.9" customHeight="1" x14ac:dyDescent="0.25">
      <c r="A4" s="39" t="s">
        <v>73</v>
      </c>
      <c r="B4" s="39" t="s">
        <v>63</v>
      </c>
      <c r="C4" s="39" t="s">
        <v>64</v>
      </c>
      <c r="D4" s="39" t="s">
        <v>65</v>
      </c>
      <c r="E4" s="39" t="s">
        <v>68</v>
      </c>
      <c r="F4" s="9"/>
      <c r="G4" s="15"/>
      <c r="H4" s="8"/>
      <c r="I4" s="8"/>
      <c r="J4" s="39" t="s">
        <v>66</v>
      </c>
    </row>
    <row r="5" spans="1:10" ht="16.5" x14ac:dyDescent="0.25">
      <c r="A5" s="39"/>
      <c r="B5" s="39"/>
      <c r="C5" s="39"/>
      <c r="D5" s="39"/>
      <c r="E5" s="39"/>
      <c r="F5" s="9"/>
      <c r="G5" s="15"/>
      <c r="H5" s="8" t="s">
        <v>103</v>
      </c>
      <c r="I5" s="8" t="s">
        <v>121</v>
      </c>
      <c r="J5" s="39"/>
    </row>
    <row r="6" spans="1:10" s="26" customFormat="1" ht="35.1" customHeight="1" x14ac:dyDescent="0.3">
      <c r="A6" s="11">
        <v>1</v>
      </c>
      <c r="B6" s="11" t="s">
        <v>0</v>
      </c>
      <c r="C6" s="12" t="s">
        <v>1</v>
      </c>
      <c r="D6" s="12" t="s">
        <v>2</v>
      </c>
      <c r="E6" s="12" t="s">
        <v>67</v>
      </c>
      <c r="F6" s="22">
        <v>36591</v>
      </c>
      <c r="G6" s="23"/>
      <c r="H6" s="24" t="s">
        <v>102</v>
      </c>
      <c r="I6" s="25" t="s">
        <v>99</v>
      </c>
      <c r="J6" s="11"/>
    </row>
    <row r="7" spans="1:10" s="26" customFormat="1" ht="35.1" customHeight="1" x14ac:dyDescent="0.3">
      <c r="A7" s="11">
        <v>2</v>
      </c>
      <c r="B7" s="11" t="s">
        <v>3</v>
      </c>
      <c r="C7" s="12" t="s">
        <v>4</v>
      </c>
      <c r="D7" s="12" t="s">
        <v>5</v>
      </c>
      <c r="E7" s="12" t="s">
        <v>67</v>
      </c>
      <c r="F7" s="27">
        <v>36648</v>
      </c>
      <c r="G7" s="23"/>
      <c r="H7" s="24" t="s">
        <v>94</v>
      </c>
      <c r="I7" s="25" t="s">
        <v>95</v>
      </c>
      <c r="J7" s="11"/>
    </row>
    <row r="8" spans="1:10" s="26" customFormat="1" ht="35.1" customHeight="1" x14ac:dyDescent="0.3">
      <c r="A8" s="11">
        <v>3</v>
      </c>
      <c r="B8" s="11" t="s">
        <v>6</v>
      </c>
      <c r="C8" s="12" t="s">
        <v>7</v>
      </c>
      <c r="D8" s="12" t="s">
        <v>8</v>
      </c>
      <c r="E8" s="12" t="s">
        <v>67</v>
      </c>
      <c r="F8" s="22">
        <v>36758</v>
      </c>
      <c r="G8" s="23"/>
      <c r="H8" s="24" t="s">
        <v>81</v>
      </c>
      <c r="I8" s="25" t="s">
        <v>76</v>
      </c>
      <c r="J8" s="11"/>
    </row>
    <row r="9" spans="1:10" s="26" customFormat="1" ht="35.1" customHeight="1" x14ac:dyDescent="0.3">
      <c r="A9" s="11">
        <v>4</v>
      </c>
      <c r="B9" s="11" t="s">
        <v>9</v>
      </c>
      <c r="C9" s="12" t="s">
        <v>4</v>
      </c>
      <c r="D9" s="12" t="s">
        <v>10</v>
      </c>
      <c r="E9" s="12" t="s">
        <v>67</v>
      </c>
      <c r="F9" s="22">
        <v>36639</v>
      </c>
      <c r="G9" s="23"/>
      <c r="H9" s="11"/>
      <c r="I9" s="28" t="s">
        <v>78</v>
      </c>
      <c r="J9" s="11"/>
    </row>
    <row r="10" spans="1:10" s="26" customFormat="1" ht="35.1" customHeight="1" x14ac:dyDescent="0.3">
      <c r="A10" s="11">
        <v>5</v>
      </c>
      <c r="B10" s="11" t="s">
        <v>11</v>
      </c>
      <c r="C10" s="12" t="s">
        <v>12</v>
      </c>
      <c r="D10" s="12" t="s">
        <v>13</v>
      </c>
      <c r="E10" s="12" t="s">
        <v>67</v>
      </c>
      <c r="F10" s="22">
        <v>36794</v>
      </c>
      <c r="G10" s="23"/>
      <c r="H10" s="24" t="s">
        <v>75</v>
      </c>
      <c r="I10" s="25" t="s">
        <v>82</v>
      </c>
      <c r="J10" s="29" t="s">
        <v>122</v>
      </c>
    </row>
    <row r="11" spans="1:10" s="26" customFormat="1" ht="35.1" customHeight="1" x14ac:dyDescent="0.3">
      <c r="A11" s="11">
        <v>6</v>
      </c>
      <c r="B11" s="11" t="s">
        <v>14</v>
      </c>
      <c r="C11" s="12" t="s">
        <v>15</v>
      </c>
      <c r="D11" s="12" t="s">
        <v>16</v>
      </c>
      <c r="E11" s="12" t="s">
        <v>67</v>
      </c>
      <c r="F11" s="22">
        <v>36802</v>
      </c>
      <c r="G11" s="23"/>
      <c r="H11" s="24" t="s">
        <v>96</v>
      </c>
      <c r="I11" s="28" t="s">
        <v>86</v>
      </c>
      <c r="J11" s="11"/>
    </row>
    <row r="12" spans="1:10" s="26" customFormat="1" ht="35.1" customHeight="1" x14ac:dyDescent="0.3">
      <c r="A12" s="11">
        <v>7</v>
      </c>
      <c r="B12" s="11" t="s">
        <v>17</v>
      </c>
      <c r="C12" s="12" t="s">
        <v>18</v>
      </c>
      <c r="D12" s="12" t="s">
        <v>19</v>
      </c>
      <c r="E12" s="12" t="s">
        <v>67</v>
      </c>
      <c r="F12" s="22">
        <v>36022</v>
      </c>
      <c r="G12" s="23"/>
      <c r="H12" s="24" t="s">
        <v>93</v>
      </c>
      <c r="I12" s="28" t="s">
        <v>80</v>
      </c>
      <c r="J12" s="11"/>
    </row>
    <row r="13" spans="1:10" s="26" customFormat="1" ht="35.1" customHeight="1" x14ac:dyDescent="0.3">
      <c r="A13" s="11">
        <v>8</v>
      </c>
      <c r="B13" s="11" t="s">
        <v>20</v>
      </c>
      <c r="C13" s="12" t="s">
        <v>21</v>
      </c>
      <c r="D13" s="12" t="s">
        <v>22</v>
      </c>
      <c r="E13" s="12" t="s">
        <v>67</v>
      </c>
      <c r="F13" s="22">
        <v>36678</v>
      </c>
      <c r="G13" s="23"/>
      <c r="H13" s="24"/>
      <c r="I13" s="28" t="s">
        <v>117</v>
      </c>
      <c r="J13" s="11"/>
    </row>
    <row r="14" spans="1:10" s="26" customFormat="1" ht="35.1" customHeight="1" x14ac:dyDescent="0.3">
      <c r="A14" s="11">
        <v>9</v>
      </c>
      <c r="B14" s="11" t="s">
        <v>23</v>
      </c>
      <c r="C14" s="12" t="s">
        <v>24</v>
      </c>
      <c r="D14" s="12" t="s">
        <v>25</v>
      </c>
      <c r="E14" s="12" t="s">
        <v>67</v>
      </c>
      <c r="F14" s="22">
        <v>36739</v>
      </c>
      <c r="G14" s="23"/>
      <c r="H14" s="11" t="s">
        <v>109</v>
      </c>
      <c r="I14" s="28" t="s">
        <v>92</v>
      </c>
      <c r="J14" s="11"/>
    </row>
    <row r="15" spans="1:10" s="26" customFormat="1" ht="35.1" customHeight="1" x14ac:dyDescent="0.3">
      <c r="A15" s="11">
        <v>10</v>
      </c>
      <c r="B15" s="11" t="s">
        <v>26</v>
      </c>
      <c r="C15" s="12" t="s">
        <v>27</v>
      </c>
      <c r="D15" s="12" t="s">
        <v>28</v>
      </c>
      <c r="E15" s="12" t="s">
        <v>67</v>
      </c>
      <c r="F15" s="22">
        <v>36685</v>
      </c>
      <c r="G15" s="23"/>
      <c r="H15" s="11"/>
      <c r="I15" s="28" t="s">
        <v>114</v>
      </c>
      <c r="J15" s="11"/>
    </row>
    <row r="16" spans="1:10" s="26" customFormat="1" ht="35.1" customHeight="1" x14ac:dyDescent="0.3">
      <c r="A16" s="11">
        <v>11</v>
      </c>
      <c r="B16" s="11" t="s">
        <v>29</v>
      </c>
      <c r="C16" s="12" t="s">
        <v>30</v>
      </c>
      <c r="D16" s="12" t="s">
        <v>31</v>
      </c>
      <c r="E16" s="12" t="s">
        <v>67</v>
      </c>
      <c r="F16" s="22">
        <v>36826</v>
      </c>
      <c r="G16" s="23"/>
      <c r="H16" s="11"/>
      <c r="I16" s="28" t="s">
        <v>101</v>
      </c>
      <c r="J16" s="11"/>
    </row>
    <row r="17" spans="1:12" s="26" customFormat="1" ht="35.1" customHeight="1" x14ac:dyDescent="0.3">
      <c r="A17" s="11">
        <v>12</v>
      </c>
      <c r="B17" s="11" t="s">
        <v>32</v>
      </c>
      <c r="C17" s="12" t="s">
        <v>33</v>
      </c>
      <c r="D17" s="12" t="s">
        <v>34</v>
      </c>
      <c r="E17" s="12" t="s">
        <v>67</v>
      </c>
      <c r="F17" s="22">
        <v>36668</v>
      </c>
      <c r="G17" s="23"/>
      <c r="H17" s="24" t="s">
        <v>100</v>
      </c>
      <c r="I17" s="25" t="s">
        <v>91</v>
      </c>
      <c r="J17" s="11"/>
    </row>
    <row r="18" spans="1:12" s="26" customFormat="1" ht="35.1" customHeight="1" x14ac:dyDescent="0.3">
      <c r="A18" s="11">
        <v>13</v>
      </c>
      <c r="B18" s="11" t="s">
        <v>35</v>
      </c>
      <c r="C18" s="12" t="s">
        <v>36</v>
      </c>
      <c r="D18" s="12" t="s">
        <v>37</v>
      </c>
      <c r="E18" s="12" t="s">
        <v>67</v>
      </c>
      <c r="F18" s="22">
        <v>36635</v>
      </c>
      <c r="G18" s="23"/>
      <c r="H18" s="24" t="s">
        <v>79</v>
      </c>
      <c r="I18" s="28" t="s">
        <v>113</v>
      </c>
      <c r="J18" s="11"/>
    </row>
    <row r="19" spans="1:12" s="26" customFormat="1" ht="35.1" customHeight="1" x14ac:dyDescent="0.3">
      <c r="A19" s="11">
        <v>14</v>
      </c>
      <c r="B19" s="11" t="s">
        <v>38</v>
      </c>
      <c r="C19" s="12" t="s">
        <v>39</v>
      </c>
      <c r="D19" s="12" t="s">
        <v>40</v>
      </c>
      <c r="E19" s="12" t="s">
        <v>67</v>
      </c>
      <c r="F19" s="22">
        <v>36691</v>
      </c>
      <c r="G19" s="23"/>
      <c r="H19" s="24" t="s">
        <v>79</v>
      </c>
      <c r="I19" s="28" t="s">
        <v>80</v>
      </c>
      <c r="J19" s="11"/>
    </row>
    <row r="20" spans="1:12" s="26" customFormat="1" ht="35.1" customHeight="1" x14ac:dyDescent="0.3">
      <c r="A20" s="11">
        <v>15</v>
      </c>
      <c r="B20" s="11" t="s">
        <v>41</v>
      </c>
      <c r="C20" s="12" t="s">
        <v>42</v>
      </c>
      <c r="D20" s="12" t="s">
        <v>43</v>
      </c>
      <c r="E20" s="12" t="s">
        <v>67</v>
      </c>
      <c r="F20" s="22">
        <v>36687</v>
      </c>
      <c r="G20" s="23"/>
      <c r="H20" s="11" t="s">
        <v>110</v>
      </c>
      <c r="I20" s="28" t="s">
        <v>85</v>
      </c>
      <c r="J20" s="11"/>
      <c r="L20" s="30"/>
    </row>
    <row r="21" spans="1:12" s="26" customFormat="1" ht="35.1" customHeight="1" x14ac:dyDescent="0.3">
      <c r="A21" s="11">
        <v>16</v>
      </c>
      <c r="B21" s="11" t="s">
        <v>44</v>
      </c>
      <c r="C21" s="12" t="s">
        <v>45</v>
      </c>
      <c r="D21" s="12" t="s">
        <v>46</v>
      </c>
      <c r="E21" s="12" t="s">
        <v>67</v>
      </c>
      <c r="F21" s="22">
        <v>36778</v>
      </c>
      <c r="G21" s="23"/>
      <c r="H21" s="24" t="s">
        <v>77</v>
      </c>
      <c r="I21" s="28" t="s">
        <v>76</v>
      </c>
      <c r="J21" s="11"/>
    </row>
    <row r="22" spans="1:12" s="26" customFormat="1" ht="35.1" customHeight="1" x14ac:dyDescent="0.3">
      <c r="A22" s="11">
        <v>17</v>
      </c>
      <c r="B22" s="11" t="s">
        <v>47</v>
      </c>
      <c r="C22" s="12" t="s">
        <v>48</v>
      </c>
      <c r="D22" s="12" t="s">
        <v>49</v>
      </c>
      <c r="E22" s="12" t="s">
        <v>67</v>
      </c>
      <c r="F22" s="22">
        <v>36776</v>
      </c>
      <c r="G22" s="23"/>
      <c r="H22" s="24" t="s">
        <v>84</v>
      </c>
      <c r="I22" s="28" t="s">
        <v>95</v>
      </c>
      <c r="J22" s="11"/>
    </row>
    <row r="23" spans="1:12" s="26" customFormat="1" ht="35.1" customHeight="1" x14ac:dyDescent="0.3">
      <c r="A23" s="11">
        <v>18</v>
      </c>
      <c r="B23" s="11" t="s">
        <v>50</v>
      </c>
      <c r="C23" s="12" t="s">
        <v>51</v>
      </c>
      <c r="D23" s="12" t="s">
        <v>49</v>
      </c>
      <c r="E23" s="12" t="s">
        <v>67</v>
      </c>
      <c r="F23" s="22">
        <v>36728</v>
      </c>
      <c r="G23" s="23"/>
      <c r="H23" s="24" t="s">
        <v>98</v>
      </c>
      <c r="I23" s="25" t="s">
        <v>99</v>
      </c>
      <c r="J23" s="29" t="s">
        <v>108</v>
      </c>
    </row>
    <row r="24" spans="1:12" s="26" customFormat="1" ht="35.1" customHeight="1" x14ac:dyDescent="0.3">
      <c r="A24" s="11">
        <v>19</v>
      </c>
      <c r="B24" s="11" t="s">
        <v>52</v>
      </c>
      <c r="C24" s="12" t="s">
        <v>53</v>
      </c>
      <c r="D24" s="12" t="s">
        <v>54</v>
      </c>
      <c r="E24" s="12" t="s">
        <v>67</v>
      </c>
      <c r="F24" s="22">
        <v>36874</v>
      </c>
      <c r="G24" s="23"/>
      <c r="H24" s="24"/>
      <c r="I24" s="28" t="s">
        <v>85</v>
      </c>
      <c r="J24" s="11"/>
    </row>
    <row r="25" spans="1:12" s="26" customFormat="1" ht="35.1" customHeight="1" x14ac:dyDescent="0.3">
      <c r="A25" s="11">
        <v>20</v>
      </c>
      <c r="B25" s="11" t="s">
        <v>55</v>
      </c>
      <c r="C25" s="12" t="s">
        <v>56</v>
      </c>
      <c r="D25" s="12" t="s">
        <v>57</v>
      </c>
      <c r="E25" s="12" t="s">
        <v>67</v>
      </c>
      <c r="F25" s="22">
        <v>36817</v>
      </c>
      <c r="G25" s="23"/>
      <c r="H25" s="24" t="s">
        <v>83</v>
      </c>
      <c r="I25" s="28" t="s">
        <v>112</v>
      </c>
      <c r="J25" s="11"/>
    </row>
    <row r="26" spans="1:12" s="26" customFormat="1" ht="35.1" customHeight="1" x14ac:dyDescent="0.3">
      <c r="A26" s="11">
        <v>21</v>
      </c>
      <c r="B26" s="11" t="s">
        <v>58</v>
      </c>
      <c r="C26" s="12" t="s">
        <v>59</v>
      </c>
      <c r="D26" s="12" t="s">
        <v>60</v>
      </c>
      <c r="E26" s="12" t="s">
        <v>67</v>
      </c>
      <c r="F26" s="22">
        <v>36777</v>
      </c>
      <c r="G26" s="23"/>
      <c r="H26" s="11" t="s">
        <v>109</v>
      </c>
      <c r="I26" s="28" t="s">
        <v>92</v>
      </c>
      <c r="J26" s="11"/>
    </row>
    <row r="27" spans="1:12" s="26" customFormat="1" ht="35.1" customHeight="1" x14ac:dyDescent="0.3">
      <c r="A27" s="11">
        <v>22</v>
      </c>
      <c r="B27" s="11" t="s">
        <v>61</v>
      </c>
      <c r="C27" s="12" t="s">
        <v>62</v>
      </c>
      <c r="D27" s="12" t="s">
        <v>60</v>
      </c>
      <c r="E27" s="12" t="s">
        <v>67</v>
      </c>
      <c r="F27" s="22">
        <v>36792</v>
      </c>
      <c r="G27" s="23"/>
      <c r="H27" s="24" t="s">
        <v>97</v>
      </c>
      <c r="I27" s="28" t="s">
        <v>113</v>
      </c>
      <c r="J27" s="11"/>
    </row>
    <row r="28" spans="1:12" s="26" customFormat="1" ht="35.1" customHeight="1" x14ac:dyDescent="0.3">
      <c r="A28" s="11">
        <v>23</v>
      </c>
      <c r="B28" s="11" t="s">
        <v>87</v>
      </c>
      <c r="C28" s="12" t="s">
        <v>104</v>
      </c>
      <c r="D28" s="12" t="s">
        <v>105</v>
      </c>
      <c r="E28" s="12" t="s">
        <v>67</v>
      </c>
      <c r="F28" s="22">
        <v>36672</v>
      </c>
      <c r="G28" s="16"/>
      <c r="H28" s="11"/>
      <c r="I28" s="28" t="s">
        <v>88</v>
      </c>
      <c r="J28" s="11"/>
    </row>
    <row r="29" spans="1:12" s="26" customFormat="1" ht="35.1" customHeight="1" x14ac:dyDescent="0.3">
      <c r="A29" s="11">
        <v>24</v>
      </c>
      <c r="B29" s="11" t="s">
        <v>90</v>
      </c>
      <c r="C29" s="12" t="s">
        <v>106</v>
      </c>
      <c r="D29" s="12" t="s">
        <v>107</v>
      </c>
      <c r="E29" s="12" t="s">
        <v>67</v>
      </c>
      <c r="F29" s="22">
        <v>36579</v>
      </c>
      <c r="G29" s="16"/>
      <c r="H29" s="24" t="s">
        <v>89</v>
      </c>
      <c r="I29" s="25" t="s">
        <v>116</v>
      </c>
      <c r="J29" s="11"/>
    </row>
    <row r="30" spans="1:12" s="26" customFormat="1" ht="35.1" customHeight="1" x14ac:dyDescent="0.25">
      <c r="A30" s="11">
        <v>25</v>
      </c>
      <c r="B30" s="31" t="s">
        <v>70</v>
      </c>
      <c r="C30" s="32" t="s">
        <v>71</v>
      </c>
      <c r="D30" s="31" t="s">
        <v>37</v>
      </c>
      <c r="E30" s="31" t="s">
        <v>72</v>
      </c>
      <c r="F30" s="33"/>
      <c r="G30" s="34"/>
      <c r="H30" s="11"/>
      <c r="I30" s="25" t="s">
        <v>115</v>
      </c>
      <c r="J30" s="12"/>
    </row>
    <row r="32" spans="1:12" x14ac:dyDescent="0.25">
      <c r="C32" s="35" t="s">
        <v>123</v>
      </c>
      <c r="D32" s="35"/>
      <c r="E32" s="35"/>
      <c r="F32" s="36"/>
      <c r="G32" s="37"/>
      <c r="H32" s="38" t="s">
        <v>124</v>
      </c>
    </row>
    <row r="33" spans="3:9" x14ac:dyDescent="0.25">
      <c r="C33" s="35"/>
      <c r="D33" s="35"/>
      <c r="E33" s="35"/>
      <c r="F33" s="36"/>
      <c r="G33" s="37"/>
      <c r="H33" s="38" t="s">
        <v>127</v>
      </c>
    </row>
    <row r="34" spans="3:9" x14ac:dyDescent="0.25">
      <c r="C34" s="35"/>
      <c r="D34" s="35"/>
      <c r="E34" s="35"/>
      <c r="F34" s="36"/>
      <c r="G34" s="37"/>
      <c r="H34" s="38"/>
    </row>
    <row r="35" spans="3:9" x14ac:dyDescent="0.25">
      <c r="C35" s="35"/>
      <c r="D35" s="35"/>
      <c r="E35" s="35"/>
      <c r="F35" s="36"/>
      <c r="G35" s="37"/>
      <c r="H35" s="38"/>
    </row>
    <row r="36" spans="3:9" x14ac:dyDescent="0.25">
      <c r="C36" s="35" t="s">
        <v>125</v>
      </c>
      <c r="D36" s="35"/>
      <c r="E36" s="35"/>
      <c r="F36" s="36"/>
      <c r="G36" s="37"/>
      <c r="H36" s="38" t="s">
        <v>126</v>
      </c>
    </row>
    <row r="37" spans="3:9" hidden="1" x14ac:dyDescent="0.25">
      <c r="G37" s="18" t="s">
        <v>118</v>
      </c>
      <c r="H37" s="19" t="s">
        <v>111</v>
      </c>
      <c r="I37" s="19" t="s">
        <v>119</v>
      </c>
    </row>
    <row r="38" spans="3:9" ht="18.75" hidden="1" x14ac:dyDescent="0.3">
      <c r="G38" s="18">
        <v>1</v>
      </c>
      <c r="H38" s="20" t="s">
        <v>78</v>
      </c>
      <c r="I38" s="19">
        <f>COUNTIF(I6:I30,"Dương Hữu Ái")</f>
        <v>1</v>
      </c>
    </row>
    <row r="39" spans="3:9" ht="18.75" hidden="1" x14ac:dyDescent="0.25">
      <c r="G39" s="18">
        <v>2</v>
      </c>
      <c r="H39" s="10" t="s">
        <v>76</v>
      </c>
      <c r="I39" s="19">
        <f>COUNTIF(I6:I30,"Phan Thị Lan Anh")</f>
        <v>2</v>
      </c>
    </row>
    <row r="40" spans="3:9" ht="18.75" hidden="1" x14ac:dyDescent="0.25">
      <c r="G40" s="18">
        <v>3</v>
      </c>
      <c r="H40" s="10" t="s">
        <v>91</v>
      </c>
      <c r="I40" s="19">
        <f>COUNTIF(I6:I30,"Ninh Khánh Chi")</f>
        <v>1</v>
      </c>
    </row>
    <row r="41" spans="3:9" ht="18.75" hidden="1" x14ac:dyDescent="0.3">
      <c r="G41" s="18">
        <v>4</v>
      </c>
      <c r="H41" s="20" t="s">
        <v>80</v>
      </c>
      <c r="I41" s="19">
        <f>COUNTIF(I6:I30,"Vương Công Đạt")</f>
        <v>2</v>
      </c>
    </row>
    <row r="42" spans="3:9" hidden="1" x14ac:dyDescent="0.25">
      <c r="G42" s="18">
        <v>5</v>
      </c>
      <c r="H42" s="21" t="s">
        <v>112</v>
      </c>
      <c r="I42" s="19">
        <f>COUNTIF(I6:I30,"Hoàng Hữu Đức")</f>
        <v>1</v>
      </c>
    </row>
    <row r="43" spans="3:9" ht="18.75" hidden="1" x14ac:dyDescent="0.3">
      <c r="G43" s="18">
        <v>6</v>
      </c>
      <c r="H43" s="20" t="s">
        <v>86</v>
      </c>
      <c r="I43" s="19">
        <f>COUNTIF(I6:I30,"Đặng Quang Hiển")</f>
        <v>1</v>
      </c>
    </row>
    <row r="44" spans="3:9" hidden="1" x14ac:dyDescent="0.25">
      <c r="G44" s="18">
        <v>7</v>
      </c>
      <c r="H44" s="21" t="s">
        <v>113</v>
      </c>
      <c r="I44" s="19">
        <f>COUNTIF(I6:I30,"Phan Thị Quỳnh Hương")</f>
        <v>2</v>
      </c>
    </row>
    <row r="45" spans="3:9" ht="18.75" hidden="1" x14ac:dyDescent="0.3">
      <c r="G45" s="18">
        <v>8</v>
      </c>
      <c r="H45" s="20" t="s">
        <v>88</v>
      </c>
      <c r="I45" s="19">
        <f>COUNTIF(I6:I30,"Nguyễn Hữu Nhật Minh")</f>
        <v>1</v>
      </c>
    </row>
    <row r="46" spans="3:9" hidden="1" x14ac:dyDescent="0.25">
      <c r="G46" s="18">
        <v>9</v>
      </c>
      <c r="H46" s="21" t="s">
        <v>114</v>
      </c>
      <c r="I46" s="19">
        <f>COUNTIF(I6:I30,"Phạm Hồ Trọng Nguyên")</f>
        <v>1</v>
      </c>
    </row>
    <row r="47" spans="3:9" ht="18.75" hidden="1" x14ac:dyDescent="0.3">
      <c r="G47" s="18">
        <v>10</v>
      </c>
      <c r="H47" s="20" t="s">
        <v>92</v>
      </c>
      <c r="I47" s="19">
        <f>COUNTIF(I6:I30,"Nguyễn Vũ Anh Quang")</f>
        <v>2</v>
      </c>
    </row>
    <row r="48" spans="3:9" hidden="1" x14ac:dyDescent="0.25">
      <c r="G48" s="18">
        <v>11</v>
      </c>
      <c r="H48" s="21" t="s">
        <v>115</v>
      </c>
      <c r="I48" s="19">
        <f>COUNTIF(I6:I30,"Trần Thu Thủy")</f>
        <v>1</v>
      </c>
    </row>
    <row r="49" spans="7:9" ht="18.75" hidden="1" x14ac:dyDescent="0.25">
      <c r="G49" s="18">
        <v>12</v>
      </c>
      <c r="H49" s="10" t="s">
        <v>95</v>
      </c>
      <c r="I49" s="19">
        <f>COUNTIF(I6:I30,"Nguyễn Thị Huyền Trang")</f>
        <v>2</v>
      </c>
    </row>
    <row r="50" spans="7:9" ht="18.75" hidden="1" x14ac:dyDescent="0.3">
      <c r="G50" s="18">
        <v>13</v>
      </c>
      <c r="H50" s="20" t="s">
        <v>82</v>
      </c>
      <c r="I50" s="19">
        <f>COUNTIF(I6:I30,"Lê Kim Trọng")</f>
        <v>1</v>
      </c>
    </row>
    <row r="51" spans="7:9" ht="18.75" hidden="1" x14ac:dyDescent="0.3">
      <c r="G51" s="18">
        <v>14</v>
      </c>
      <c r="H51" s="20" t="s">
        <v>85</v>
      </c>
      <c r="I51" s="19">
        <f>COUNTIF(I6:I30,"Thân Hồng Phúc")</f>
        <v>2</v>
      </c>
    </row>
    <row r="52" spans="7:9" hidden="1" x14ac:dyDescent="0.25">
      <c r="G52" s="18">
        <v>15</v>
      </c>
      <c r="H52" s="21" t="s">
        <v>116</v>
      </c>
      <c r="I52" s="19">
        <f>COUNTIF(I6:I30,"Nguyễn Hà Huy Cường")</f>
        <v>1</v>
      </c>
    </row>
    <row r="53" spans="7:9" ht="18.75" hidden="1" x14ac:dyDescent="0.25">
      <c r="G53" s="18">
        <v>16</v>
      </c>
      <c r="H53" s="10" t="s">
        <v>99</v>
      </c>
      <c r="I53" s="19">
        <f>COUNTIF(I6:I30,"Trần Thế Sơn")</f>
        <v>2</v>
      </c>
    </row>
    <row r="54" spans="7:9" hidden="1" x14ac:dyDescent="0.25">
      <c r="G54" s="18">
        <v>17</v>
      </c>
      <c r="H54" s="21" t="s">
        <v>117</v>
      </c>
      <c r="I54" s="19">
        <f>COUNTIF(I6:I30,"Lê Tự Thanh")</f>
        <v>1</v>
      </c>
    </row>
    <row r="55" spans="7:9" hidden="1" x14ac:dyDescent="0.25">
      <c r="G55" s="18">
        <v>18</v>
      </c>
      <c r="H55" s="21" t="s">
        <v>101</v>
      </c>
      <c r="I55" s="19">
        <f>COUNTIF(I6:I30,"Trần Thị Trà Vinh")</f>
        <v>1</v>
      </c>
    </row>
    <row r="56" spans="7:9" hidden="1" x14ac:dyDescent="0.25">
      <c r="G56" s="18"/>
      <c r="H56" s="19" t="s">
        <v>120</v>
      </c>
      <c r="I56" s="19">
        <f>SUM(I38:I55)</f>
        <v>25</v>
      </c>
    </row>
  </sheetData>
  <autoFilter ref="A5:J30"/>
  <mergeCells count="11">
    <mergeCell ref="J4:J5"/>
    <mergeCell ref="A1:E1"/>
    <mergeCell ref="I1:J1"/>
    <mergeCell ref="A2:E2"/>
    <mergeCell ref="I2:J2"/>
    <mergeCell ref="A3:J3"/>
    <mergeCell ref="A4:A5"/>
    <mergeCell ref="B4:B5"/>
    <mergeCell ref="C4:C5"/>
    <mergeCell ref="D4:D5"/>
    <mergeCell ref="E4:E5"/>
  </mergeCells>
  <printOptions horizontalCentered="1"/>
  <pageMargins left="0" right="0.70866141732283505" top="0" bottom="0" header="0" footer="0"/>
  <pageSetup paperSize="9" scale="72" orientation="landscape" r:id="rId1"/>
  <headerFooter>
    <oddHeader>Page 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Khoa Phân</vt:lpstr>
      <vt:lpstr>'Khoa Phân'!Print_Titles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B202-41</dc:creator>
  <cp:lastModifiedBy>Administrator</cp:lastModifiedBy>
  <cp:lastPrinted>2022-09-16T08:53:12Z</cp:lastPrinted>
  <dcterms:created xsi:type="dcterms:W3CDTF">2022-09-06T03:00:00Z</dcterms:created>
  <dcterms:modified xsi:type="dcterms:W3CDTF">2022-09-20T07:17:52Z</dcterms:modified>
</cp:coreProperties>
</file>